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il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$#,##0.00"/>
    <numFmt numFmtId="166" formatCode="0.0%"/>
  </numFmts>
  <fonts count="10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b val="1"/>
      <sz val="11"/>
    </font>
    <font>
      <name val="Arial"/>
      <sz val="11"/>
    </font>
    <font>
      <name val="Arial"/>
      <b val="1"/>
      <color rgb="000000FF"/>
      <sz val="11"/>
    </font>
    <font>
      <name val="Arial"/>
      <b val="1"/>
      <color rgb="000C2733"/>
      <sz val="11"/>
    </font>
    <font>
      <name val="Arial"/>
      <b val="1"/>
      <color rgb="00FFFFFF"/>
      <sz val="10"/>
    </font>
    <font>
      <i val="1"/>
      <color rgb="005A5A5A"/>
    </font>
    <font/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0C2733"/>
      </patternFill>
    </fill>
  </fills>
  <borders count="6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/>
      <right/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/>
      <diagonal/>
    </border>
    <border>
      <left/>
      <right/>
      <top style="thin">
        <color rgb="00BBBBBB"/>
      </top>
      <bottom style="thin">
        <color rgb="00BBBBBB"/>
      </bottom>
      <diagonal/>
    </border>
    <border>
      <left/>
      <right style="thin">
        <color rgb="00BBBBBB"/>
      </right>
      <top style="thin">
        <color rgb="00BBBBBB"/>
      </top>
      <bottom style="thin">
        <color rgb="00BBBBBB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5" fillId="2" borderId="1" applyAlignment="1" pivotButton="0" quotePrefix="0" xfId="0">
      <alignment horizontal="center" vertical="center" wrapText="1"/>
    </xf>
    <xf numFmtId="1" fontId="5" fillId="2" borderId="1" applyAlignment="1" pivotButton="0" quotePrefix="0" xfId="0">
      <alignment horizontal="center" vertical="center" wrapText="1"/>
    </xf>
    <xf numFmtId="165" fontId="5" fillId="2" borderId="1" applyAlignment="1" pivotButton="0" quotePrefix="0" xfId="0">
      <alignment horizontal="center" vertical="center" wrapText="1"/>
    </xf>
    <xf numFmtId="165" fontId="6" fillId="0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166" fontId="6" fillId="0" borderId="1" applyAlignment="1" pivotButton="0" quotePrefix="0" xfId="0">
      <alignment horizontal="center" vertical="center" wrapText="1"/>
    </xf>
    <xf numFmtId="1" fontId="6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7" fillId="3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left"/>
    </xf>
    <xf numFmtId="0" fontId="2" fillId="0" borderId="0" applyAlignment="1" pivotButton="0" quotePrefix="0" xfId="0">
      <alignment horizontal="left" vertical="top" wrapText="1"/>
    </xf>
    <xf numFmtId="0" fontId="1" fillId="0" borderId="0" applyAlignment="1" pivotButton="0" quotePrefix="0" xfId="0">
      <alignment horizontal="left" vertical="top" wrapText="1"/>
    </xf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showGridLines="0" workbookViewId="0">
      <selection activeCell="A1" sqref="A1"/>
    </sheetView>
  </sheetViews>
  <sheetFormatPr baseColWidth="8" defaultRowHeight="15"/>
  <cols>
    <col width="59" customWidth="1" min="1" max="1"/>
    <col width="15" customWidth="1" min="2" max="2"/>
    <col width="15" customWidth="1" min="3" max="3"/>
    <col width="15" customWidth="1" min="4" max="4"/>
    <col width="17" customWidth="1" min="5" max="5"/>
    <col width="15" customWidth="1" min="6" max="6"/>
  </cols>
  <sheetData>
    <row r="1" ht="33" customHeight="1">
      <c r="A1" s="18" t="inlineStr">
        <is>
          <t>The one-line business, your target, and the honest ceiling (Reselling — Advanced, ch1 + ch10)</t>
        </is>
      </c>
    </row>
    <row r="2">
      <c r="A2" s="2" t="inlineStr">
        <is>
          <t>Edit the yellow cells. Everything else calculates. Free from ePORTS — eports.global/resources/reselling</t>
        </is>
      </c>
    </row>
    <row r="3"/>
    <row r="4">
      <c r="A4" s="3" t="inlineStr">
        <is>
          <t>Last month, from your records</t>
        </is>
      </c>
    </row>
    <row r="5">
      <c r="A5" s="4" t="inlineStr">
        <is>
          <t>Hours a month (all of them, sourcing and admin included)</t>
        </is>
      </c>
      <c r="B5" s="5" t="n">
        <v>52</v>
      </c>
    </row>
    <row r="6">
      <c r="A6" s="4" t="inlineStr">
        <is>
          <t>Sales a month (every channel)</t>
        </is>
      </c>
      <c r="B6" s="6" t="n">
        <v>60</v>
      </c>
    </row>
    <row r="7">
      <c r="A7" s="4" t="inlineStr">
        <is>
          <t>Average net per item (after fees, postage, packing, cost)</t>
        </is>
      </c>
      <c r="B7" s="7" t="n">
        <v>14</v>
      </c>
    </row>
    <row r="8">
      <c r="A8" s="4" t="inlineStr">
        <is>
          <t>Active listings (average)</t>
        </is>
      </c>
      <c r="B8" s="6" t="n">
        <v>150</v>
      </c>
    </row>
    <row r="9"/>
    <row r="10" ht="33" customHeight="1">
      <c r="A10" t="inlineStr">
        <is>
          <t>Monthly net</t>
        </is>
      </c>
      <c r="B10" s="8">
        <f>IF(COUNTBLANK(B5:B7)&gt;0,"ENTER last month",B6*B7)</f>
        <v/>
      </c>
    </row>
    <row r="11">
      <c r="A11" t="inlineStr">
        <is>
          <t>Net per hour</t>
        </is>
      </c>
      <c r="B11" s="8">
        <f>IF(OR(NOT(ISNUMBER(B10)),B5=0),"",B10/B5)</f>
        <v/>
      </c>
    </row>
    <row r="12">
      <c r="A12" t="inlineStr">
        <is>
          <t>Minutes per sale, all in</t>
        </is>
      </c>
      <c r="B12" s="9">
        <f>IF(OR(B5="",B6="",B6=0),"",B5*60/B6)</f>
        <v/>
      </c>
    </row>
    <row r="13">
      <c r="A13" t="inlineStr">
        <is>
          <t>Monthly sell-through (sales ÷ active listings)</t>
        </is>
      </c>
      <c r="B13" s="10">
        <f>IF(OR(B6="",B8="",B8=0),"",B6/B8)</f>
        <v/>
      </c>
    </row>
    <row r="14"/>
    <row r="15">
      <c r="A15" s="3" t="inlineStr">
        <is>
          <t>Your target and your ceiling</t>
        </is>
      </c>
    </row>
    <row r="16">
      <c r="A16" t="inlineStr">
        <is>
          <t>Target monthly net</t>
        </is>
      </c>
      <c r="B16" s="7" t="n">
        <v>2000</v>
      </c>
    </row>
    <row r="17">
      <c r="A17" t="inlineStr">
        <is>
          <t>Hours ceiling — the most a week you can hold for a year</t>
        </is>
      </c>
      <c r="B17" s="5" t="n">
        <v>15</v>
      </c>
    </row>
    <row r="18">
      <c r="A18" t="inlineStr">
        <is>
          <t>Sales the target needs</t>
        </is>
      </c>
      <c r="B18" s="9">
        <f>IF(OR(B16="",NOT(ISNUMBER(B7)),B7&lt;=0),"",B16/B7)</f>
        <v/>
      </c>
    </row>
    <row r="19">
      <c r="A19" t="inlineStr">
        <is>
          <t>Average live listings that needs</t>
        </is>
      </c>
      <c r="B19" s="11">
        <f>IF(OR(NOT(ISNUMBER(B18)),NOT(ISNUMBER(B13)),B13=0),"",B18/B13)</f>
        <v/>
      </c>
    </row>
    <row r="20">
      <c r="A20" t="inlineStr">
        <is>
          <t>Hours a week that needs, at today's minutes per sale</t>
        </is>
      </c>
      <c r="B20" s="9">
        <f>IF(OR(NOT(ISNUMBER(B18)),NOT(ISNUMBER(B12))),"",B18*B12/60*12/52)</f>
        <v/>
      </c>
    </row>
    <row r="21">
      <c r="A21" t="inlineStr">
        <is>
          <t>What the ceiling buys at today's economics (monthly net)</t>
        </is>
      </c>
      <c r="B21" s="8">
        <f>IF(OR(B17="",NOT(ISNUMBER(B12)),B12=0,NOT(ISNUMBER(B7))),"",B17*52/12*60/B12*B7)</f>
        <v/>
      </c>
    </row>
    <row r="22" ht="33" customHeight="1">
      <c r="A22" s="3" t="inlineStr">
        <is>
          <t>THE RULE</t>
        </is>
      </c>
      <c r="B22" s="12">
        <f>IF(NOT(ISNUMBER(B20)),"",IF(B20&gt;B17,"FIRES — add no hours: change a buy, a channel, a price, a process (or a delegation gate) and rerun","fits inside your ceiling"))</f>
        <v/>
      </c>
      <c r="C22" s="13" t="n"/>
      <c r="D22" s="13" t="n"/>
      <c r="E22" s="13" t="n"/>
      <c r="F22" s="14" t="n"/>
    </row>
    <row r="23"/>
    <row r="24" ht="33" customHeight="1">
      <c r="A24" s="15" t="inlineStr">
        <is>
          <t>Scenario at your hours ceiling</t>
        </is>
      </c>
      <c r="B24" s="15" t="inlineStr">
        <is>
          <t>Net per item</t>
        </is>
      </c>
      <c r="C24" s="15" t="inlineStr">
        <is>
          <t>Your minutes per sale</t>
        </is>
      </c>
      <c r="D24" s="15" t="inlineStr">
        <is>
          <t>Paid help per sale</t>
        </is>
      </c>
      <c r="E24" s="15" t="inlineStr">
        <is>
          <t>Monthly net at the ceiling</t>
        </is>
      </c>
      <c r="F24" s="15" t="inlineStr">
        <is>
          <t>vs target</t>
        </is>
      </c>
    </row>
    <row r="25">
      <c r="A25" s="16" t="inlineStr">
        <is>
          <t>Today</t>
        </is>
      </c>
      <c r="B25" s="7" t="n">
        <v>14</v>
      </c>
      <c r="C25" s="6" t="n">
        <v>52</v>
      </c>
      <c r="D25" s="7" t="n">
        <v>0</v>
      </c>
      <c r="E25" s="8">
        <f>IF(OR($B$17="",B25="",C25="",D25="",C25&lt;=0),"",$B$17*52/12*60/C25*(B25-D25))</f>
        <v/>
      </c>
      <c r="F25" s="12">
        <f>IF(OR(E25="",$B$16=""),"",IF(E25&gt;=$B$16,"meets","short"))</f>
        <v/>
      </c>
    </row>
    <row r="26">
      <c r="A26" s="16" t="inlineStr">
        <is>
          <t>Better buys (the hurdle)</t>
        </is>
      </c>
      <c r="B26" s="7" t="n">
        <v>20</v>
      </c>
      <c r="C26" s="6" t="n">
        <v>52</v>
      </c>
      <c r="D26" s="7" t="n">
        <v>0</v>
      </c>
      <c r="E26" s="8">
        <f>IF(OR($B$17="",B26="",C26="",D26="",C26&lt;=0),"",$B$17*52/12*60/C26*(B26-D26))</f>
        <v/>
      </c>
      <c r="F26" s="12">
        <f>IF(OR(E26="",$B$16=""),"",IF(E26&gt;=$B$16,"meets","short"))</f>
        <v/>
      </c>
    </row>
    <row r="27">
      <c r="A27" s="16" t="inlineStr">
        <is>
          <t>Less waste (stop-doings)</t>
        </is>
      </c>
      <c r="B27" s="7" t="n">
        <v>14</v>
      </c>
      <c r="C27" s="6" t="n">
        <v>40</v>
      </c>
      <c r="D27" s="7" t="n">
        <v>0</v>
      </c>
      <c r="E27" s="8">
        <f>IF(OR($B$17="",B27="",C27="",D27="",C27&lt;=0),"",$B$17*52/12*60/C27*(B27-D27))</f>
        <v/>
      </c>
      <c r="F27" s="12">
        <f>IF(OR(E27="",$B$16=""),"",IF(E27&gt;=$B$16,"meets","short"))</f>
        <v/>
      </c>
    </row>
    <row r="28">
      <c r="A28" s="16" t="inlineStr">
        <is>
          <t>Both, no paid help</t>
        </is>
      </c>
      <c r="B28" s="7" t="n">
        <v>20</v>
      </c>
      <c r="C28" s="6" t="n">
        <v>40</v>
      </c>
      <c r="D28" s="7" t="n">
        <v>0</v>
      </c>
      <c r="E28" s="8">
        <f>IF(OR($B$17="",B28="",C28="",D28="",C28&lt;=0),"",$B$17*52/12*60/C28*(B28-D28))</f>
        <v/>
      </c>
      <c r="F28" s="12">
        <f>IF(OR(E28="",$B$16=""),"",IF(E28&gt;=$B$16,"meets","short"))</f>
        <v/>
      </c>
    </row>
    <row r="29">
      <c r="A29" s="16" t="inlineStr">
        <is>
          <t>Both, help paid on every sale</t>
        </is>
      </c>
      <c r="B29" s="7" t="n">
        <v>20</v>
      </c>
      <c r="C29" s="6" t="n">
        <v>40</v>
      </c>
      <c r="D29" s="7" t="n">
        <v>3</v>
      </c>
      <c r="E29" s="8">
        <f>IF(OR($B$17="",B29="",C29="",D29="",C29&lt;=0),"",$B$17*52/12*60/C29*(B29-D29))</f>
        <v/>
      </c>
      <c r="F29" s="12">
        <f>IF(OR(E29="",$B$16=""),"",IF(E29&gt;=$B$16,"meets","short"))</f>
        <v/>
      </c>
    </row>
    <row r="30">
      <c r="A30" s="16" t="inlineStr">
        <is>
          <t>Dated change: $23 net, help paid</t>
        </is>
      </c>
      <c r="B30" s="7" t="n">
        <v>23</v>
      </c>
      <c r="C30" s="6" t="n">
        <v>40</v>
      </c>
      <c r="D30" s="7" t="n">
        <v>3</v>
      </c>
      <c r="E30" s="8">
        <f>IF(OR($B$17="",B30="",C30="",D30="",C30&lt;=0),"",$B$17*52/12*60/C30*(B30-D30))</f>
        <v/>
      </c>
      <c r="F30" s="12">
        <f>IF(OR(E30="",$B$16=""),"",IF(E30&gt;=$B$16,"meets","short"))</f>
        <v/>
      </c>
    </row>
    <row r="31"/>
    <row r="32">
      <c r="A32" s="17" t="inlineStr">
        <is>
          <t>Monthly net = hours × 60 ÷ minutes per sale × net per item. Sell-through lives inside minutes per sale: every item that doesn't sell still cost minutes. Paid help shortens YOUR minutes but comes off the net — count it.</t>
        </is>
      </c>
    </row>
    <row r="33">
      <c r="A33" s="17" t="inlineStr">
        <is>
          <t>If the target is above the ceiling in every honest scenario, the yearly rule applies: no added hours; cut the target to the ceiling, or write one dated economic change. Example figures are the book's composite (Terri).</t>
        </is>
      </c>
    </row>
    <row r="34"/>
    <row r="35">
      <c r="A35" s="2" t="inlineStr">
        <is>
          <t>ePORTS — your ecom source. eports.global  ·  The Reselling shelf: Basics · Intermediate · Advanced — Free resources: eports.global/resources/reselling</t>
        </is>
      </c>
    </row>
    <row r="36"/>
    <row r="37">
      <c r="A37" s="20" t="n"/>
    </row>
  </sheetData>
  <mergeCells count="1">
    <mergeCell ref="B22:F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2026-10-12T00:28:47Z</dcterms:created>
  <dcterms:modified xmlns:dcterms="http://purl.org/dc/terms/" xmlns:xsi="http://www.w3.org/2001/XMLSchema-instance" xsi:type="dcterms:W3CDTF">2026-10-12T13:51:02Z</dcterms:modified>
</cp:coreProperties>
</file>